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13_ncr:1_{A5DBDBFD-CED9-43E6-AF53-EC91419E2772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9" i="60" l="1"/>
  <c r="D10" i="60"/>
  <c r="D11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90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37" i="60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<sst xmlns="http://schemas.openxmlformats.org/spreadsheetml/2006/main" count="866" uniqueCount="605">
  <si>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</si>
  <si>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</si>
  <si>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</si>
  <si>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</si>
  <si>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</si>
  <si>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</si>
  <si>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</si>
  <si>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</si>
  <si>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</si>
  <si>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</si>
  <si>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</si>
  <si>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</si>
  <si>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</si>
  <si>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</si>
  <si>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</si>
  <si>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</si>
  <si>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</si>
  <si>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</si>
  <si>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</si>
  <si>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</si>
  <si>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</si>
  <si>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</si>
  <si>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</si>
  <si>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</si>
  <si>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</si>
  <si>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</si>
  <si>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</si>
  <si>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</si>
  <si>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</si>
  <si>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</si>
  <si>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</si>
  <si>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</si>
  <si>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</si>
  <si>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</si>
  <si>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</si>
  <si>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</si>
  <si>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</si>
  <si>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</si>
  <si>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</si>
  <si>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</si>
  <si>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</si>
  <si>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</si>
  <si>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</si>
  <si>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</si>
  <si>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</si>
  <si>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</si>
  <si>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</si>
  <si>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</si>
  <si>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</si>
  <si>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</si>
  <si>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</si>
  <si>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</si>
  <si>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</si>
  <si>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</si>
  <si>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</si>
  <si>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</si>
  <si>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</si>
  <si>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</si>
  <si>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</si>
  <si>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</si>
  <si>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</si>
  <si>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</si>
  <si>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</si>
  <si>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</si>
  <si>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</si>
  <si>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</si>
  <si>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</si>
  <si>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</si>
  <si>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</si>
  <si>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</si>
  <si>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</si>
  <si>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</si>
  <si>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</si>
  <si>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</si>
  <si>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</si>
  <si>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</si>
  <si>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</si>
  <si>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</si>
  <si>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</si>
  <si>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</si>
  <si>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</si>
  <si>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</si>
  <si>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</si>
  <si>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</si>
  <si>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</si>
  <si>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</si>
  <si>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</si>
  <si>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</si>
  <si>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</si>
  <si>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</si>
  <si>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</si>
  <si>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</si>
  <si>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</si>
  <si>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</si>
  <si>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</si>
  <si>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</si>
  <si>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</si>
  <si>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</si>
  <si>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</si>
  <si>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</si>
  <si>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</si>
  <si>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</si>
  <si>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</si>
  <si>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</si>
  <si>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</si>
  <si>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</si>
  <si>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</si>
  <si>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</si>
  <si>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</si>
  <si>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</si>
  <si>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</si>
  <si>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</si>
  <si>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</si>
  <si>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</si>
  <si>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</si>
  <si>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</si>
  <si>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</si>
  <si>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</si>
  <si>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</si>
  <si>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</si>
  <si>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</si>
  <si>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</si>
  <si>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</si>
  <si>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</si>
  <si>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</si>
  <si>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</si>
  <si>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</si>
  <si>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</si>
  <si>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</si>
  <si>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</si>
  <si>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</si>
  <si>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</si>
  <si>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</si>
  <si>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</si>
  <si>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</si>
  <si>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</si>
  <si>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</si>
  <si>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</si>
  <si>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</si>
  <si>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</si>
  <si>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</si>
  <si>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</si>
  <si>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</si>
  <si>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</si>
  <si>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</si>
  <si>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</si>
  <si>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</si>
  <si>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</si>
  <si>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</si>
  <si>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</si>
  <si>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</si>
  <si>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</si>
  <si>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</si>
  <si>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</si>
  <si>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</si>
  <si>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</si>
  <si>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</si>
  <si>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</si>
  <si>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</si>
  <si>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</si>
  <si>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</si>
  <si>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</si>
  <si>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</si>
  <si>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</si>
  <si>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</si>
  <si>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</si>
  <si>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</si>
  <si>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</si>
  <si>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</si>
  <si>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</si>
  <si>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</si>
  <si>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</si>
  <si>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</si>
  <si>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</si>
  <si>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</si>
  <si>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</si>
  <si>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</si>
  <si>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</si>
  <si>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</si>
  <si>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</si>
  <si>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</si>
  <si>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</si>
  <si>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</si>
  <si>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</si>
  <si>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</si>
  <si>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</si>
  <si>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</si>
  <si>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</si>
  <si>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</si>
  <si>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</si>
  <si>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</si>
  <si>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</si>
  <si>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</si>
  <si>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</si>
  <si>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</si>
  <si>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</si>
  <si>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</si>
  <si>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</si>
  <si>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</si>
  <si>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</si>
  <si>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</si>
  <si>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</si>
  <si>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</si>
  <si>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</si>
  <si>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</si>
  <si>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</si>
  <si>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</si>
  <si>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</si>
  <si>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</si>
  <si>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</si>
  <si>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</si>
  <si>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</si>
  <si>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</si>
  <si>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</si>
  <si>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</si>
  <si>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</si>
  <si>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</si>
  <si>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</si>
  <si>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</si>
  <si>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</si>
  <si>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</si>
  <si>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</si>
  <si>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</si>
  <si>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</si>
  <si>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</si>
  <si>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</si>
  <si>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</si>
  <si>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</si>
  <si>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</si>
  <si>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</si>
  <si>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</si>
  <si>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</si>
  <si>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</si>
  <si>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</si>
  <si>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</si>
  <si>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</si>
  <si>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</si>
  <si>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</si>
  <si>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</si>
  <si>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</si>
  <si>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</si>
  <si>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</si>
  <si>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</si>
  <si>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</si>
  <si>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</si>
  <si>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</si>
  <si>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</si>
  <si>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</si>
  <si>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</si>
  <si>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</si>
  <si>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</si>
  <si>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</si>
  <si>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</si>
  <si>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</si>
  <si>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</si>
  <si>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</si>
  <si>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</si>
  <si>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</si>
  <si>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</si>
  <si>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</si>
  <si>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</si>
  <si>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</si>
  <si>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</si>
  <si>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</si>
  <si>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</si>
  <si>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</si>
  <si>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</si>
  <si>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</si>
  <si>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</si>
  <si>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</si>
  <si>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</si>
  <si>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</si>
  <si>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</si>
  <si>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</si>
  <si>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</si>
  <si>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</si>
  <si>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</si>
  <si>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</si>
  <si>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</si>
  <si>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</si>
  <si>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</si>
  <si>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</si>
  <si>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</si>
  <si>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</si>
  <si>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</si>
  <si>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</si>
  <si>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</si>
  <si>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</si>
  <si>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</si>
  <si>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</si>
  <si>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</si>
  <si>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</si>
  <si>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</si>
  <si>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</si>
  <si>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</si>
  <si>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</si>
  <si>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</si>
  <si>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</si>
  <si>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</si>
  <si>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</si>
  <si>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</si>
  <si>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</si>
  <si>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</si>
  <si>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</si>
  <si>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</si>
  <si>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</si>
  <si>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</si>
  <si>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</si>
  <si>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</si>
  <si>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</si>
  <si>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</si>
  <si>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</si>
  <si>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</si>
  <si>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</si>
  <si>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</si>
  <si>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</si>
  <si>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</si>
  <si>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</si>
  <si>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</si>
  <si>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</si>
  <si>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</si>
  <si>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</si>
  <si>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</si>
  <si>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</si>
  <si>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</si>
  <si>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</si>
  <si>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</si>
  <si>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</si>
  <si>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</si>
  <si>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</si>
  <si>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</si>
  <si>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</si>
  <si>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</si>
  <si>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</si>
  <si>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</si>
  <si>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</si>
  <si>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</si>
  <si>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</si>
  <si>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</si>
  <si>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</si>
  <si>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</si>
  <si>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</si>
  <si>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</si>
  <si>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</si>
  <si>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</si>
  <si>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</si>
  <si>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</si>
  <si>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</si>
  <si>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</si>
  <si>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</si>
  <si>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</si>
  <si>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</si>
  <si>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</si>
  <si>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</si>
  <si>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</si>
  <si>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</si>
  <si>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</si>
  <si>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</si>
  <si>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</si>
  <si>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</si>
  <si>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</si>
  <si>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</si>
  <si>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</si>
  <si>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</si>
  <si>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</si>
  <si>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</si>
  <si>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</si>
  <si>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</si>
  <si>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</si>
  <si>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</si>
  <si>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</si>
  <si>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</si>
  <si>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</si>
  <si>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</si>
  <si>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</si>
  <si>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</si>
  <si>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</si>
  <si>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</si>
  <si>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</si>
  <si>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</si>
  <si>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</si>
  <si>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</si>
  <si>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</si>
  <si>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</si>
  <si>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</si>
  <si>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</si>
  <si>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</si>
  <si>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</si>
  <si>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</si>
  <si>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</si>
  <si>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</si>
  <si>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</si>
  <si>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</si>
  <si>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</si>
  <si>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</si>
  <si>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</si>
  <si>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</si>
  <si>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</si>
  <si>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</si>
  <si>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</si>
  <si>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</si>
  <si>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</si>
  <si>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</si>
  <si>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</si>
  <si>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</si>
  <si>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</si>
  <si>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</si>
  <si>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</si>
  <si>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</si>
  <si>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</si>
  <si>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</si>
  <si>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</si>
  <si>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</si>
  <si>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</si>
  <si>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</si>
  <si>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</si>
  <si>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</si>
  <si>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</si>
  <si>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</si>
  <si>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</si>
  <si>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</si>
  <si>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</si>
  <si>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</si>
  <si>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</si>
  <si>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</si>
  <si>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</si>
  <si>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</si>
  <si>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</si>
  <si>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</si>
  <si>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</si>
  <si>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</si>
  <si>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</si>
  <si>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</si>
  <si>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</si>
  <si>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</si>
  <si>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</si>
  <si>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</si>
  <si>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</si>
  <si>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</si>
  <si>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</si>
  <si>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</si>
  <si>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</si>
  <si>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</si>
  <si>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</si>
  <si>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</si>
  <si>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</si>
  <si>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</si>
  <si>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</si>
  <si>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</si>
  <si>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</si>
  <si>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</si>
  <si>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</si>
  <si>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</si>
  <si>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</si>
  <si>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</si>
  <si>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</si>
  <si>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</si>
  <si>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</si>
  <si>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</si>
  <si>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</si>
  <si>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</si>
  <si>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</si>
  <si>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</si>
  <si>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</si>
  <si>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</si>
  <si>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</si>
  <si>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</si>
  <si>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</si>
  <si>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</si>
  <si>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</si>
  <si>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</si>
  <si>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</si>
  <si>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</si>
  <si>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</si>
  <si>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</si>
  <si>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</si>
  <si>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</si>
  <si>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</si>
  <si>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</si>
  <si>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</si>
  <si>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</si>
  <si>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</si>
  <si>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</si>
  <si>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</si>
  <si>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</si>
  <si>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</si>
  <si>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</si>
  <si>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</si>
  <si>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</si>
  <si>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</si>
  <si>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</si>
  <si>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</si>
  <si>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</si>
  <si>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</si>
  <si>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</si>
  <si>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</si>
  <si>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</si>
  <si>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</si>
  <si>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</si>
  <si>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</si>
  <si>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</si>
  <si>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</si>
  <si>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</si>
  <si>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</si>
  <si>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</si>
  <si>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</si>
  <si>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</si>
  <si>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</si>
  <si>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</si>
  <si>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</si>
  <si>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</si>
  <si>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</si>
  <si>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</si>
  <si>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</si>
  <si>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</si>
  <si>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</si>
  <si>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</si>
  <si>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</si>
  <si>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</si>
  <si>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</si>
  <si>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</si>
  <si>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</si>
  <si>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</si>
  <si>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</si>
  <si>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</si>
  <si>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</si>
  <si>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</si>
  <si>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</si>
  <si>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</si>
  <si>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</si>
  <si>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</si>
  <si>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</si>
  <si>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</si>
  <si>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</si>
  <si>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</si>
  <si>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</si>
  <si>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</si>
  <si>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</si>
  <si>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</si>
  <si>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</si>
  <si>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</si>
  <si>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</si>
  <si>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</si>
  <si>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</si>
  <si>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</si>
  <si>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</si>
  <si>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</si>
  <si>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</si>
  <si>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</si>
  <si>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</si>
  <si>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</si>
  <si>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</si>
  <si>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</si>
  <si>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</si>
  <si>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</si>
  <si>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</si>
  <si>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</si>
  <si>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</si>
  <si>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</si>
  <si>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</si>
  <si>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</si>
  <si>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</si>
  <si>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</si>
  <si>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</si>
  <si>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</si>
  <si>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</si>
  <si>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</si>
  <si>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</si>
  <si>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</si>
  <si>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</si>
  <si>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</si>
  <si>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</si>
  <si>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</si>
  <si>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</si>
  <si>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</si>
  <si>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</si>
  <si>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</si>
  <si>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</si>
  <si>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</si>
  <si>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</si>
  <si>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</si>
  <si>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</si>
  <si>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</si>
  <si>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</si>
  <si>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</si>
  <si>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</si>
  <si>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</si>
  <si>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</si>
  <si>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</si>
  <si>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</si>
  <si>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</si>
  <si>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</si>
  <si>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</si>
  <si>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</si>
  <si>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</si>
  <si>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</si>
  <si>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</si>
  <si>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</si>
  <si>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</si>
  <si>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</si>
  <si>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Salamanca, Guanajuato.</t>
  </si>
  <si>
    <t>Del 1 de Enero al 30 de Septiembre de 2024</t>
  </si>
  <si>
    <t>CUENTAS DE ORDEN PRESUPUESTARIO</t>
  </si>
  <si>
    <t>El fondo 1124110100 Recursos Fiscales representa un 88.46% del presupuesto general de ingresos, por lo que los ingresos de este rubro siempre representaran un porcentaje elevado.</t>
  </si>
  <si>
    <t>En virtud de que el presupuesto asignado al capitulo 1000 representa el 74.49% del total del presupuesto asignado al 2024, el ejercido al trimestre siempre tendra el mismo comportamiento.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</si>
</sst>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  <xf numFmtId="10" fontId="2" fillId="0" borderId="0" xfId="14" applyNumberFormat="1" applyFont="1"/>
    <xf numFmtId="0" fontId="9" fillId="0" borderId="0" xfId="12" applyFont="1" applyAlignment="1">
      <alignment wrapText="1"/>
    </xf>
    <xf numFmtId="10" fontId="1" fillId="0" borderId="0" xfId="14" applyNumberFormat="1" applyFont="1"/>
    <xf numFmtId="0" fontId="8" fillId="0" borderId="0" xfId="12" applyFont="1" applyAlignment="1">
      <alignment wrapTex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5" fillId="0" borderId="0" xfId="10" applyNumberFormat="1" applyFont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7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1" t="s">
        <v>600</v>
      </c>
      <c r="B1" s="152"/>
      <c r="C1" s="106" t="s">
        <v>494</v>
      </c>
      <c r="D1" s="107">
        <v>2024</v>
      </c>
    </row>
    <row r="2" spans="1:4" ht="16.149999999999999" customHeight="1" x14ac:dyDescent="0.2">
      <c r="A2" s="153" t="s">
        <v>493</v>
      </c>
      <c r="B2" s="154"/>
      <c r="C2" s="10" t="s">
        <v>495</v>
      </c>
      <c r="D2" s="108" t="s">
        <v>500</v>
      </c>
    </row>
    <row r="3" spans="1:4" ht="16.149999999999999" customHeight="1" x14ac:dyDescent="0.2">
      <c r="A3" s="155" t="s">
        <v>601</v>
      </c>
      <c r="B3" s="156"/>
      <c r="C3" s="10" t="s">
        <v>496</v>
      </c>
      <c r="D3" s="109">
        <v>3</v>
      </c>
    </row>
    <row r="4" spans="1:4" ht="16.149999999999999" customHeight="1" x14ac:dyDescent="0.2">
      <c r="A4" s="157" t="s">
        <v>515</v>
      </c>
      <c r="B4" s="158"/>
      <c r="C4" s="158"/>
      <c r="D4" s="159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2" zoomScaleNormal="100" workbookViewId="0">
      <selection activeCell="B101" sqref="B10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46.7109375" style="14" customWidth="1"/>
    <col min="6" max="16384" width="9.140625" style="14"/>
  </cols>
  <sheetData>
    <row r="1" spans="1:5" s="20" customFormat="1" x14ac:dyDescent="0.25">
      <c r="A1" s="154" t="s">
        <v>600</v>
      </c>
      <c r="B1" s="154"/>
      <c r="C1" s="154"/>
      <c r="D1" s="10" t="s">
        <v>497</v>
      </c>
      <c r="E1" s="19">
        <v>2024</v>
      </c>
    </row>
    <row r="2" spans="1:5" s="11" customFormat="1" x14ac:dyDescent="0.25">
      <c r="A2" s="154" t="s">
        <v>502</v>
      </c>
      <c r="B2" s="154"/>
      <c r="C2" s="154"/>
      <c r="D2" s="10" t="s">
        <v>498</v>
      </c>
      <c r="E2" s="19" t="s">
        <v>500</v>
      </c>
    </row>
    <row r="3" spans="1:5" s="11" customFormat="1" x14ac:dyDescent="0.25">
      <c r="A3" s="154" t="s">
        <v>601</v>
      </c>
      <c r="B3" s="154"/>
      <c r="C3" s="154"/>
      <c r="D3" s="10" t="s">
        <v>499</v>
      </c>
      <c r="E3" s="19">
        <v>3</v>
      </c>
    </row>
    <row r="4" spans="1:5" s="11" customFormat="1" x14ac:dyDescent="0.25">
      <c r="A4" s="154" t="s">
        <v>515</v>
      </c>
      <c r="B4" s="154"/>
      <c r="C4" s="15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58856640.880000003</v>
      </c>
      <c r="D9" s="187">
        <f t="shared" ref="D9:D36" si="0">+C9/$C$9</f>
        <v>1</v>
      </c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3358903.77</v>
      </c>
      <c r="D10" s="187">
        <f t="shared" si="0"/>
        <v>5.7069240102375338E-2</v>
      </c>
      <c r="E10" s="40"/>
    </row>
    <row r="11" spans="1:5" x14ac:dyDescent="0.2">
      <c r="A11" s="111">
        <v>4110</v>
      </c>
      <c r="B11" s="110" t="s">
        <v>223</v>
      </c>
      <c r="C11" s="112">
        <f>SUM(C12:C20)</f>
        <v>0</v>
      </c>
      <c r="D11" s="187">
        <f t="shared" si="0"/>
        <v>0</v>
      </c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187">
        <f t="shared" si="0"/>
        <v>0</v>
      </c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187">
        <f t="shared" si="0"/>
        <v>0</v>
      </c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187">
        <f t="shared" si="0"/>
        <v>0</v>
      </c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187">
        <f t="shared" si="0"/>
        <v>0</v>
      </c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187">
        <f t="shared" si="0"/>
        <v>0</v>
      </c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187">
        <f t="shared" si="0"/>
        <v>0</v>
      </c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187">
        <f t="shared" si="0"/>
        <v>0</v>
      </c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187">
        <f t="shared" si="0"/>
        <v>0</v>
      </c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187">
        <f t="shared" si="0"/>
        <v>0</v>
      </c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187">
        <f t="shared" si="0"/>
        <v>0</v>
      </c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187">
        <f t="shared" si="0"/>
        <v>0</v>
      </c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187">
        <f t="shared" si="0"/>
        <v>0</v>
      </c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187">
        <f t="shared" si="0"/>
        <v>0</v>
      </c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187">
        <f t="shared" si="0"/>
        <v>0</v>
      </c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187">
        <f t="shared" si="0"/>
        <v>0</v>
      </c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187">
        <f t="shared" si="0"/>
        <v>0</v>
      </c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187">
        <f t="shared" si="0"/>
        <v>0</v>
      </c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187">
        <f t="shared" si="0"/>
        <v>0</v>
      </c>
      <c r="E29" s="40"/>
    </row>
    <row r="30" spans="1:5" x14ac:dyDescent="0.2">
      <c r="A30" s="111">
        <v>4140</v>
      </c>
      <c r="B30" s="110" t="s">
        <v>239</v>
      </c>
      <c r="C30" s="112">
        <f>SUM(C31:C35)</f>
        <v>0</v>
      </c>
      <c r="D30" s="187">
        <f t="shared" si="0"/>
        <v>0</v>
      </c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187">
        <f t="shared" si="0"/>
        <v>0</v>
      </c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187">
        <f t="shared" si="0"/>
        <v>0</v>
      </c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187">
        <f t="shared" si="0"/>
        <v>0</v>
      </c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187">
        <f t="shared" si="0"/>
        <v>0</v>
      </c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187">
        <f t="shared" si="0"/>
        <v>0</v>
      </c>
      <c r="E35" s="40"/>
    </row>
    <row r="36" spans="1:5" x14ac:dyDescent="0.2">
      <c r="A36" s="111">
        <v>4150</v>
      </c>
      <c r="B36" s="110" t="s">
        <v>412</v>
      </c>
      <c r="C36" s="112">
        <f>SUM(C37:C38)</f>
        <v>181277.27</v>
      </c>
      <c r="D36" s="187">
        <f t="shared" si="0"/>
        <v>3.0799798848459184E-3</v>
      </c>
      <c r="E36" s="40"/>
    </row>
    <row r="37" spans="1:5" x14ac:dyDescent="0.2">
      <c r="A37" s="41">
        <v>4151</v>
      </c>
      <c r="B37" s="42" t="s">
        <v>412</v>
      </c>
      <c r="C37" s="45">
        <v>181277.27</v>
      </c>
      <c r="D37" s="187">
        <f>+C37/$C$9</f>
        <v>3.0799798848459184E-3</v>
      </c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187">
        <f t="shared" ref="D38:D90" si="1">+C38/$C$9</f>
        <v>0</v>
      </c>
      <c r="E38" s="40"/>
    </row>
    <row r="39" spans="1:5" x14ac:dyDescent="0.2">
      <c r="A39" s="111">
        <v>4160</v>
      </c>
      <c r="B39" s="110" t="s">
        <v>414</v>
      </c>
      <c r="C39" s="112">
        <f>SUM(C40:C47)</f>
        <v>0</v>
      </c>
      <c r="D39" s="187">
        <f t="shared" si="1"/>
        <v>0</v>
      </c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187">
        <f t="shared" si="1"/>
        <v>0</v>
      </c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187">
        <f t="shared" si="1"/>
        <v>0</v>
      </c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187">
        <f t="shared" si="1"/>
        <v>0</v>
      </c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187">
        <f t="shared" si="1"/>
        <v>0</v>
      </c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187">
        <f t="shared" si="1"/>
        <v>0</v>
      </c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187">
        <f t="shared" si="1"/>
        <v>0</v>
      </c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187">
        <f t="shared" si="1"/>
        <v>0</v>
      </c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187">
        <f t="shared" si="1"/>
        <v>0</v>
      </c>
      <c r="E47" s="40"/>
    </row>
    <row r="48" spans="1:5" x14ac:dyDescent="0.2">
      <c r="A48" s="111">
        <v>4170</v>
      </c>
      <c r="B48" s="110" t="s">
        <v>492</v>
      </c>
      <c r="C48" s="112">
        <f>SUM(C49:C56)</f>
        <v>3177626.5</v>
      </c>
      <c r="D48" s="187">
        <f t="shared" si="1"/>
        <v>5.3989260217529422E-2</v>
      </c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187">
        <f t="shared" si="1"/>
        <v>0</v>
      </c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187">
        <f t="shared" si="1"/>
        <v>0</v>
      </c>
      <c r="E50" s="40"/>
    </row>
    <row r="51" spans="1:5" ht="22.5" x14ac:dyDescent="0.2">
      <c r="A51" s="41">
        <v>4173</v>
      </c>
      <c r="B51" s="43" t="s">
        <v>418</v>
      </c>
      <c r="C51" s="45">
        <v>3177626.5</v>
      </c>
      <c r="D51" s="187">
        <f t="shared" si="1"/>
        <v>5.3989260217529422E-2</v>
      </c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187">
        <f t="shared" si="1"/>
        <v>0</v>
      </c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187">
        <f t="shared" si="1"/>
        <v>0</v>
      </c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187">
        <f t="shared" si="1"/>
        <v>0</v>
      </c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187">
        <f t="shared" si="1"/>
        <v>0</v>
      </c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187">
        <f t="shared" si="1"/>
        <v>0</v>
      </c>
      <c r="E56" s="40"/>
    </row>
    <row r="57" spans="1:5" ht="45" x14ac:dyDescent="0.2">
      <c r="A57" s="111">
        <v>4200</v>
      </c>
      <c r="B57" s="113" t="s">
        <v>424</v>
      </c>
      <c r="C57" s="112">
        <f>+C58+C64</f>
        <v>52404324.299999997</v>
      </c>
      <c r="D57" s="189">
        <f t="shared" si="1"/>
        <v>0.89037232700460556</v>
      </c>
      <c r="E57" s="190" t="s">
        <v>603</v>
      </c>
    </row>
    <row r="58" spans="1:5" ht="22.5" x14ac:dyDescent="0.2">
      <c r="A58" s="111">
        <v>4210</v>
      </c>
      <c r="B58" s="113" t="s">
        <v>425</v>
      </c>
      <c r="C58" s="112">
        <f>SUM(C59:C63)</f>
        <v>0</v>
      </c>
      <c r="D58" s="187">
        <f t="shared" si="1"/>
        <v>0</v>
      </c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187">
        <f t="shared" si="1"/>
        <v>0</v>
      </c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187">
        <f t="shared" si="1"/>
        <v>0</v>
      </c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187">
        <f t="shared" si="1"/>
        <v>0</v>
      </c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187">
        <f t="shared" si="1"/>
        <v>0</v>
      </c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187">
        <f t="shared" si="1"/>
        <v>0</v>
      </c>
      <c r="E63" s="40"/>
    </row>
    <row r="64" spans="1:5" ht="45" x14ac:dyDescent="0.2">
      <c r="A64" s="111">
        <v>4220</v>
      </c>
      <c r="B64" s="110" t="s">
        <v>254</v>
      </c>
      <c r="C64" s="112">
        <f>SUM(C65:C68)</f>
        <v>52404324.299999997</v>
      </c>
      <c r="D64" s="189">
        <f t="shared" si="1"/>
        <v>0.89037232700460556</v>
      </c>
      <c r="E64" s="190" t="s">
        <v>603</v>
      </c>
    </row>
    <row r="65" spans="1:5" ht="33.75" x14ac:dyDescent="0.2">
      <c r="A65" s="41">
        <v>4221</v>
      </c>
      <c r="B65" s="42" t="s">
        <v>255</v>
      </c>
      <c r="C65" s="45">
        <v>52404324.299999997</v>
      </c>
      <c r="D65" s="187">
        <f t="shared" si="1"/>
        <v>0.89037232700460556</v>
      </c>
      <c r="E65" s="188" t="s">
        <v>603</v>
      </c>
    </row>
    <row r="66" spans="1:5" x14ac:dyDescent="0.2">
      <c r="A66" s="41">
        <v>4223</v>
      </c>
      <c r="B66" s="42" t="s">
        <v>256</v>
      </c>
      <c r="C66" s="45">
        <v>0</v>
      </c>
      <c r="D66" s="187">
        <f t="shared" si="1"/>
        <v>0</v>
      </c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187">
        <f t="shared" si="1"/>
        <v>0</v>
      </c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187">
        <f t="shared" si="1"/>
        <v>0</v>
      </c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3093412.81</v>
      </c>
      <c r="D69" s="187">
        <f t="shared" si="1"/>
        <v>5.2558432893019022E-2</v>
      </c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187">
        <f t="shared" si="1"/>
        <v>0</v>
      </c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187">
        <f t="shared" si="1"/>
        <v>0</v>
      </c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187">
        <f t="shared" si="1"/>
        <v>0</v>
      </c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187">
        <f t="shared" si="1"/>
        <v>0</v>
      </c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187">
        <f t="shared" si="1"/>
        <v>0</v>
      </c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187">
        <f t="shared" si="1"/>
        <v>0</v>
      </c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187">
        <f t="shared" si="1"/>
        <v>0</v>
      </c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187">
        <f t="shared" si="1"/>
        <v>0</v>
      </c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187">
        <f t="shared" si="1"/>
        <v>0</v>
      </c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187">
        <f t="shared" si="1"/>
        <v>0</v>
      </c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187">
        <f t="shared" si="1"/>
        <v>0</v>
      </c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187">
        <f t="shared" si="1"/>
        <v>0</v>
      </c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187">
        <f t="shared" si="1"/>
        <v>0</v>
      </c>
      <c r="E82" s="42"/>
    </row>
    <row r="83" spans="1:5" x14ac:dyDescent="0.2">
      <c r="A83" s="114">
        <v>4390</v>
      </c>
      <c r="B83" s="110" t="s">
        <v>270</v>
      </c>
      <c r="C83" s="112">
        <f>SUM(C84:C90)</f>
        <v>3093412.81</v>
      </c>
      <c r="D83" s="187">
        <f t="shared" si="1"/>
        <v>5.2558432893019022E-2</v>
      </c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187">
        <f t="shared" si="1"/>
        <v>0</v>
      </c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187">
        <f t="shared" si="1"/>
        <v>0</v>
      </c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187">
        <f t="shared" si="1"/>
        <v>0</v>
      </c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187">
        <f t="shared" si="1"/>
        <v>0</v>
      </c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187">
        <f t="shared" si="1"/>
        <v>0</v>
      </c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187">
        <f t="shared" si="1"/>
        <v>0</v>
      </c>
      <c r="E89" s="42"/>
    </row>
    <row r="90" spans="1:5" x14ac:dyDescent="0.2">
      <c r="A90" s="44">
        <v>4399</v>
      </c>
      <c r="B90" s="42" t="s">
        <v>270</v>
      </c>
      <c r="C90" s="45">
        <v>3093412.81</v>
      </c>
      <c r="D90" s="187">
        <f t="shared" si="1"/>
        <v>5.2558432893019022E-2</v>
      </c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41935022.199999996</v>
      </c>
      <c r="D94" s="115">
        <v>1</v>
      </c>
      <c r="E94" s="42"/>
    </row>
    <row r="95" spans="1:5" ht="45" x14ac:dyDescent="0.2">
      <c r="A95" s="114">
        <v>5100</v>
      </c>
      <c r="B95" s="110" t="s">
        <v>277</v>
      </c>
      <c r="C95" s="112">
        <f>C96+C103+C113</f>
        <v>38730653.719999999</v>
      </c>
      <c r="D95" s="115">
        <f>C95/$C$94</f>
        <v>0.92358729501280679</v>
      </c>
      <c r="E95" s="113" t="s">
        <v>604</v>
      </c>
    </row>
    <row r="96" spans="1:5" ht="45" x14ac:dyDescent="0.2">
      <c r="A96" s="114">
        <v>5110</v>
      </c>
      <c r="B96" s="110" t="s">
        <v>278</v>
      </c>
      <c r="C96" s="112">
        <f>SUM(C97:C102)</f>
        <v>33086208.34</v>
      </c>
      <c r="D96" s="115">
        <f t="shared" ref="D96:D159" si="2">C96/$C$94</f>
        <v>0.78898750028562048</v>
      </c>
      <c r="E96" s="113" t="s">
        <v>604</v>
      </c>
    </row>
    <row r="97" spans="1:5" ht="33.75" x14ac:dyDescent="0.2">
      <c r="A97" s="44">
        <v>5111</v>
      </c>
      <c r="B97" s="42" t="s">
        <v>279</v>
      </c>
      <c r="C97" s="45">
        <v>22669222.969999999</v>
      </c>
      <c r="D97" s="46">
        <f t="shared" si="2"/>
        <v>0.54057972979921309</v>
      </c>
      <c r="E97" s="43" t="s">
        <v>604</v>
      </c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2"/>
        <v>0</v>
      </c>
      <c r="E98" s="42"/>
    </row>
    <row r="99" spans="1:5" x14ac:dyDescent="0.2">
      <c r="A99" s="44">
        <v>5113</v>
      </c>
      <c r="B99" s="42" t="s">
        <v>281</v>
      </c>
      <c r="C99" s="45">
        <v>1179741.1100000001</v>
      </c>
      <c r="D99" s="46">
        <f t="shared" si="2"/>
        <v>2.8132597721624675E-2</v>
      </c>
      <c r="E99" s="42"/>
    </row>
    <row r="100" spans="1:5" ht="33.75" x14ac:dyDescent="0.2">
      <c r="A100" s="44">
        <v>5114</v>
      </c>
      <c r="B100" s="42" t="s">
        <v>282</v>
      </c>
      <c r="C100" s="45">
        <v>5575268.8700000001</v>
      </c>
      <c r="D100" s="46">
        <f t="shared" si="2"/>
        <v>0.13295018286648244</v>
      </c>
      <c r="E100" s="43" t="s">
        <v>604</v>
      </c>
    </row>
    <row r="101" spans="1:5" x14ac:dyDescent="0.2">
      <c r="A101" s="44">
        <v>5115</v>
      </c>
      <c r="B101" s="42" t="s">
        <v>283</v>
      </c>
      <c r="C101" s="45">
        <v>2534458.5499999998</v>
      </c>
      <c r="D101" s="46">
        <f t="shared" si="2"/>
        <v>6.0437753863881345E-2</v>
      </c>
      <c r="E101" s="42"/>
    </row>
    <row r="102" spans="1:5" x14ac:dyDescent="0.2">
      <c r="A102" s="44">
        <v>5116</v>
      </c>
      <c r="B102" s="42" t="s">
        <v>284</v>
      </c>
      <c r="C102" s="45">
        <v>1127516.8400000001</v>
      </c>
      <c r="D102" s="46">
        <f t="shared" si="2"/>
        <v>2.6887236034418987E-2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2742470.4799999995</v>
      </c>
      <c r="D103" s="115">
        <f t="shared" si="2"/>
        <v>6.5398092957251366E-2</v>
      </c>
      <c r="E103" s="42"/>
    </row>
    <row r="104" spans="1:5" x14ac:dyDescent="0.2">
      <c r="A104" s="44">
        <v>5121</v>
      </c>
      <c r="B104" s="42" t="s">
        <v>286</v>
      </c>
      <c r="C104" s="45">
        <v>633397.54</v>
      </c>
      <c r="D104" s="46">
        <f t="shared" si="2"/>
        <v>1.5104261468591762E-2</v>
      </c>
      <c r="E104" s="42"/>
    </row>
    <row r="105" spans="1:5" x14ac:dyDescent="0.2">
      <c r="A105" s="44">
        <v>5122</v>
      </c>
      <c r="B105" s="42" t="s">
        <v>287</v>
      </c>
      <c r="C105" s="45">
        <v>624366.49</v>
      </c>
      <c r="D105" s="46">
        <f t="shared" si="2"/>
        <v>1.4888903290004698E-2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2"/>
        <v>0</v>
      </c>
      <c r="E106" s="42"/>
    </row>
    <row r="107" spans="1:5" x14ac:dyDescent="0.2">
      <c r="A107" s="44">
        <v>5124</v>
      </c>
      <c r="B107" s="42" t="s">
        <v>289</v>
      </c>
      <c r="C107" s="45">
        <v>241854.98</v>
      </c>
      <c r="D107" s="46">
        <f t="shared" si="2"/>
        <v>5.767374555008583E-3</v>
      </c>
      <c r="E107" s="42"/>
    </row>
    <row r="108" spans="1:5" x14ac:dyDescent="0.2">
      <c r="A108" s="44">
        <v>5125</v>
      </c>
      <c r="B108" s="42" t="s">
        <v>290</v>
      </c>
      <c r="C108" s="45">
        <v>282164.14</v>
      </c>
      <c r="D108" s="46">
        <f t="shared" si="2"/>
        <v>6.728603568021959E-3</v>
      </c>
      <c r="E108" s="42"/>
    </row>
    <row r="109" spans="1:5" x14ac:dyDescent="0.2">
      <c r="A109" s="44">
        <v>5126</v>
      </c>
      <c r="B109" s="42" t="s">
        <v>291</v>
      </c>
      <c r="C109" s="45">
        <v>759434.4</v>
      </c>
      <c r="D109" s="46">
        <f t="shared" si="2"/>
        <v>1.8109788910520716E-2</v>
      </c>
      <c r="E109" s="42"/>
    </row>
    <row r="110" spans="1:5" x14ac:dyDescent="0.2">
      <c r="A110" s="44">
        <v>5127</v>
      </c>
      <c r="B110" s="42" t="s">
        <v>292</v>
      </c>
      <c r="C110" s="45">
        <v>51492.11</v>
      </c>
      <c r="D110" s="46">
        <f t="shared" si="2"/>
        <v>1.2279022949938966E-3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2"/>
        <v>0</v>
      </c>
      <c r="E111" s="42"/>
    </row>
    <row r="112" spans="1:5" x14ac:dyDescent="0.2">
      <c r="A112" s="44">
        <v>5129</v>
      </c>
      <c r="B112" s="42" t="s">
        <v>294</v>
      </c>
      <c r="C112" s="45">
        <v>149760.82</v>
      </c>
      <c r="D112" s="46">
        <f t="shared" si="2"/>
        <v>3.5712588701097676E-3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2901974.9</v>
      </c>
      <c r="D113" s="115">
        <f t="shared" si="2"/>
        <v>6.9201701769934926E-2</v>
      </c>
      <c r="E113" s="42"/>
    </row>
    <row r="114" spans="1:5" x14ac:dyDescent="0.2">
      <c r="A114" s="44">
        <v>5131</v>
      </c>
      <c r="B114" s="42" t="s">
        <v>296</v>
      </c>
      <c r="C114" s="45">
        <v>450760.33</v>
      </c>
      <c r="D114" s="46">
        <f t="shared" si="2"/>
        <v>1.0749018513694744E-2</v>
      </c>
      <c r="E114" s="42"/>
    </row>
    <row r="115" spans="1:5" x14ac:dyDescent="0.2">
      <c r="A115" s="44">
        <v>5132</v>
      </c>
      <c r="B115" s="42" t="s">
        <v>297</v>
      </c>
      <c r="C115" s="45">
        <v>55727.88</v>
      </c>
      <c r="D115" s="46">
        <f t="shared" si="2"/>
        <v>1.3289102300749469E-3</v>
      </c>
      <c r="E115" s="42"/>
    </row>
    <row r="116" spans="1:5" x14ac:dyDescent="0.2">
      <c r="A116" s="44">
        <v>5133</v>
      </c>
      <c r="B116" s="42" t="s">
        <v>298</v>
      </c>
      <c r="C116" s="45">
        <v>183929.31</v>
      </c>
      <c r="D116" s="46">
        <f t="shared" si="2"/>
        <v>4.3860549094928113E-3</v>
      </c>
      <c r="E116" s="42"/>
    </row>
    <row r="117" spans="1:5" x14ac:dyDescent="0.2">
      <c r="A117" s="44">
        <v>5134</v>
      </c>
      <c r="B117" s="42" t="s">
        <v>299</v>
      </c>
      <c r="C117" s="45">
        <v>286248.76</v>
      </c>
      <c r="D117" s="46">
        <f t="shared" si="2"/>
        <v>6.8260071172682015E-3</v>
      </c>
      <c r="E117" s="42"/>
    </row>
    <row r="118" spans="1:5" x14ac:dyDescent="0.2">
      <c r="A118" s="44">
        <v>5135</v>
      </c>
      <c r="B118" s="42" t="s">
        <v>300</v>
      </c>
      <c r="C118" s="45">
        <v>366294.56</v>
      </c>
      <c r="D118" s="46">
        <f t="shared" si="2"/>
        <v>8.7348125929929774E-3</v>
      </c>
      <c r="E118" s="42"/>
    </row>
    <row r="119" spans="1:5" x14ac:dyDescent="0.2">
      <c r="A119" s="44">
        <v>5136</v>
      </c>
      <c r="B119" s="42" t="s">
        <v>301</v>
      </c>
      <c r="C119" s="45">
        <v>1779.9</v>
      </c>
      <c r="D119" s="46">
        <f t="shared" si="2"/>
        <v>4.2444236502633838E-5</v>
      </c>
      <c r="E119" s="42"/>
    </row>
    <row r="120" spans="1:5" x14ac:dyDescent="0.2">
      <c r="A120" s="44">
        <v>5137</v>
      </c>
      <c r="B120" s="42" t="s">
        <v>302</v>
      </c>
      <c r="C120" s="45">
        <v>12412</v>
      </c>
      <c r="D120" s="46">
        <f t="shared" si="2"/>
        <v>2.9598172002398516E-4</v>
      </c>
      <c r="E120" s="42"/>
    </row>
    <row r="121" spans="1:5" x14ac:dyDescent="0.2">
      <c r="A121" s="44">
        <v>5138</v>
      </c>
      <c r="B121" s="42" t="s">
        <v>303</v>
      </c>
      <c r="C121" s="45">
        <v>822040.03</v>
      </c>
      <c r="D121" s="46">
        <f t="shared" si="2"/>
        <v>1.9602708830806344E-2</v>
      </c>
      <c r="E121" s="42"/>
    </row>
    <row r="122" spans="1:5" x14ac:dyDescent="0.2">
      <c r="A122" s="44">
        <v>5139</v>
      </c>
      <c r="B122" s="42" t="s">
        <v>304</v>
      </c>
      <c r="C122" s="45">
        <v>722782.13</v>
      </c>
      <c r="D122" s="46">
        <f t="shared" si="2"/>
        <v>1.7235763619078283E-2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3204368.48</v>
      </c>
      <c r="D123" s="115">
        <f t="shared" si="2"/>
        <v>7.641270498719327E-2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0</v>
      </c>
      <c r="D124" s="115">
        <f t="shared" si="2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2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2"/>
        <v>0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0</v>
      </c>
      <c r="D127" s="115">
        <f t="shared" si="2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2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2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0</v>
      </c>
      <c r="D130" s="115">
        <f t="shared" si="2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2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2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3204368.48</v>
      </c>
      <c r="D133" s="115">
        <f t="shared" si="2"/>
        <v>7.641270498719327E-2</v>
      </c>
      <c r="E133" s="42"/>
    </row>
    <row r="134" spans="1:5" x14ac:dyDescent="0.2">
      <c r="A134" s="44">
        <v>5241</v>
      </c>
      <c r="B134" s="42" t="s">
        <v>314</v>
      </c>
      <c r="C134" s="45">
        <v>3204368.48</v>
      </c>
      <c r="D134" s="46">
        <f t="shared" si="2"/>
        <v>7.641270498719327E-2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2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2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2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0</v>
      </c>
      <c r="D138" s="115">
        <f t="shared" si="2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2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2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2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2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2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2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2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2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2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2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2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2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2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2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2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2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2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0</v>
      </c>
      <c r="D156" s="115">
        <f t="shared" si="2"/>
        <v>0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2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2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2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3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3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3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0</v>
      </c>
      <c r="D163" s="115">
        <f t="shared" si="3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3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3"/>
        <v>0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0</v>
      </c>
      <c r="D166" s="115">
        <f t="shared" si="3"/>
        <v>0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0</v>
      </c>
      <c r="D167" s="115">
        <f t="shared" si="3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3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3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3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3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3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3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3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3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3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3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3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3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3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0</v>
      </c>
      <c r="D181" s="115">
        <f t="shared" si="3"/>
        <v>0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0</v>
      </c>
      <c r="D182" s="115">
        <f t="shared" si="3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3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3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3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3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3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3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3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3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3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3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3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3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3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3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3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3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3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3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3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3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3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3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3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3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3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3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3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3"/>
        <v>0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0</v>
      </c>
      <c r="D211" s="115">
        <f t="shared" si="3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3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0" t="s">
        <v>600</v>
      </c>
      <c r="B1" s="161"/>
      <c r="C1" s="161"/>
      <c r="D1" s="161"/>
      <c r="E1" s="161"/>
      <c r="F1" s="161"/>
      <c r="G1" s="10" t="s">
        <v>497</v>
      </c>
      <c r="H1" s="19">
        <v>2024</v>
      </c>
    </row>
    <row r="2" spans="1:8" s="11" customFormat="1" ht="18.95" customHeight="1" x14ac:dyDescent="0.25">
      <c r="A2" s="160" t="s">
        <v>501</v>
      </c>
      <c r="B2" s="161"/>
      <c r="C2" s="161"/>
      <c r="D2" s="161"/>
      <c r="E2" s="161"/>
      <c r="F2" s="161"/>
      <c r="G2" s="10" t="s">
        <v>498</v>
      </c>
      <c r="H2" s="19" t="s">
        <v>500</v>
      </c>
    </row>
    <row r="3" spans="1:8" s="11" customFormat="1" ht="18.95" customHeight="1" x14ac:dyDescent="0.25">
      <c r="A3" s="160" t="s">
        <v>601</v>
      </c>
      <c r="B3" s="161"/>
      <c r="C3" s="161"/>
      <c r="D3" s="161"/>
      <c r="E3" s="161"/>
      <c r="F3" s="161"/>
      <c r="G3" s="10" t="s">
        <v>499</v>
      </c>
      <c r="H3" s="19">
        <v>3</v>
      </c>
    </row>
    <row r="4" spans="1:8" s="11" customFormat="1" ht="18.95" customHeight="1" x14ac:dyDescent="0.25">
      <c r="A4" s="160" t="s">
        <v>515</v>
      </c>
      <c r="B4" s="161"/>
      <c r="C4" s="161"/>
      <c r="D4" s="161"/>
      <c r="E4" s="161"/>
      <c r="F4" s="16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355336.71</v>
      </c>
      <c r="D15" s="18">
        <v>309646.55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156742.17000000001</v>
      </c>
      <c r="D20" s="18">
        <v>156742.17000000001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32632.01</v>
      </c>
      <c r="D21" s="18">
        <v>32632.01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56308.72</v>
      </c>
      <c r="D23" s="18">
        <v>56308.72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20880</v>
      </c>
      <c r="D25" s="18">
        <v>20880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511795.79</v>
      </c>
      <c r="D27" s="18">
        <v>511795.79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7117.32</v>
      </c>
    </row>
    <row r="42" spans="1:8" x14ac:dyDescent="0.2">
      <c r="A42" s="16">
        <v>1151</v>
      </c>
      <c r="B42" s="14" t="s">
        <v>144</v>
      </c>
      <c r="C42" s="18">
        <v>7117.32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2177382.3199999998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178119.1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1999263.22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11885501.530000001</v>
      </c>
      <c r="D64" s="18">
        <f t="shared" ref="D64:E64" si="0">SUM(D65:D72)</f>
        <v>0</v>
      </c>
      <c r="E64" s="18">
        <f t="shared" si="0"/>
        <v>6725488.7000000002</v>
      </c>
    </row>
    <row r="65" spans="1:9" x14ac:dyDescent="0.2">
      <c r="A65" s="16">
        <v>1241</v>
      </c>
      <c r="B65" s="14" t="s">
        <v>157</v>
      </c>
      <c r="C65" s="18">
        <v>5387478.3300000001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766811.08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209436.61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4964191.74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6725488.7000000002</v>
      </c>
    </row>
    <row r="70" spans="1:9" x14ac:dyDescent="0.2">
      <c r="A70" s="16">
        <v>1246</v>
      </c>
      <c r="B70" s="14" t="s">
        <v>162</v>
      </c>
      <c r="C70" s="18">
        <v>530438.77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27145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166706.79999999999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25494.799999999999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141212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443209.66</v>
      </c>
      <c r="D110" s="18">
        <f>SUM(D111:D119)</f>
        <v>443209.66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6915.29</v>
      </c>
      <c r="D111" s="18">
        <f>C111</f>
        <v>6915.29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36098.21</v>
      </c>
      <c r="D112" s="18">
        <f t="shared" ref="D112:D119" si="1">C112</f>
        <v>36098.21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394187.43</v>
      </c>
      <c r="D117" s="18">
        <f t="shared" si="1"/>
        <v>394187.43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6008.73</v>
      </c>
      <c r="D119" s="18">
        <f t="shared" si="1"/>
        <v>6008.73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517</v>
      </c>
      <c r="C173" s="120"/>
      <c r="D173" s="120"/>
      <c r="E173" s="12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25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2" t="s">
        <v>600</v>
      </c>
      <c r="B1" s="162"/>
      <c r="C1" s="162"/>
      <c r="D1" s="21" t="s">
        <v>497</v>
      </c>
      <c r="E1" s="22">
        <v>2024</v>
      </c>
    </row>
    <row r="2" spans="1:5" ht="18.95" customHeight="1" x14ac:dyDescent="0.2">
      <c r="A2" s="162" t="s">
        <v>503</v>
      </c>
      <c r="B2" s="162"/>
      <c r="C2" s="162"/>
      <c r="D2" s="21" t="s">
        <v>498</v>
      </c>
      <c r="E2" s="22" t="s">
        <v>500</v>
      </c>
    </row>
    <row r="3" spans="1:5" ht="18.95" customHeight="1" x14ac:dyDescent="0.2">
      <c r="A3" s="162" t="s">
        <v>601</v>
      </c>
      <c r="B3" s="162"/>
      <c r="C3" s="162"/>
      <c r="D3" s="21" t="s">
        <v>499</v>
      </c>
      <c r="E3" s="22">
        <v>3</v>
      </c>
    </row>
    <row r="4" spans="1:5" ht="18.95" customHeight="1" x14ac:dyDescent="0.2">
      <c r="A4" s="162" t="s">
        <v>515</v>
      </c>
      <c r="B4" s="162"/>
      <c r="C4" s="16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16921618.68</v>
      </c>
    </row>
    <row r="16" spans="1:5" x14ac:dyDescent="0.2">
      <c r="A16" s="27">
        <v>3220</v>
      </c>
      <c r="B16" s="23" t="s">
        <v>387</v>
      </c>
      <c r="C16" s="28">
        <v>9584080.5500000007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10" zoomScaleNormal="11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2" t="s">
        <v>600</v>
      </c>
      <c r="B1" s="162"/>
      <c r="C1" s="162"/>
      <c r="D1" s="21" t="s">
        <v>497</v>
      </c>
      <c r="E1" s="22">
        <v>2024</v>
      </c>
    </row>
    <row r="2" spans="1:5" s="29" customFormat="1" ht="18.95" customHeight="1" x14ac:dyDescent="0.25">
      <c r="A2" s="162" t="s">
        <v>504</v>
      </c>
      <c r="B2" s="162"/>
      <c r="C2" s="162"/>
      <c r="D2" s="21" t="s">
        <v>498</v>
      </c>
      <c r="E2" s="22" t="s">
        <v>500</v>
      </c>
    </row>
    <row r="3" spans="1:5" s="29" customFormat="1" ht="18.95" customHeight="1" x14ac:dyDescent="0.25">
      <c r="A3" s="162" t="s">
        <v>601</v>
      </c>
      <c r="B3" s="162"/>
      <c r="C3" s="162"/>
      <c r="D3" s="21" t="s">
        <v>499</v>
      </c>
      <c r="E3" s="22">
        <v>3</v>
      </c>
    </row>
    <row r="4" spans="1:5" s="29" customFormat="1" ht="18.95" customHeight="1" x14ac:dyDescent="0.25">
      <c r="A4" s="162" t="s">
        <v>515</v>
      </c>
      <c r="B4" s="162"/>
      <c r="C4" s="16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14366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18400120.870000001</v>
      </c>
      <c r="D10" s="28">
        <v>11085858.32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18414486.870000001</v>
      </c>
      <c r="D16" s="83">
        <f>SUM(D9:D15)</f>
        <v>11085858.32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1999263.22</v>
      </c>
      <c r="D21" s="83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1999263.22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280680.77</v>
      </c>
      <c r="D29" s="83">
        <f>SUM(D30:D37)</f>
        <v>1778842.82</v>
      </c>
    </row>
    <row r="30" spans="1:4" x14ac:dyDescent="0.2">
      <c r="A30" s="27">
        <v>1241</v>
      </c>
      <c r="B30" s="23" t="s">
        <v>157</v>
      </c>
      <c r="C30" s="28">
        <v>143277.81</v>
      </c>
      <c r="D30" s="28">
        <v>830851.91</v>
      </c>
    </row>
    <row r="31" spans="1:4" x14ac:dyDescent="0.2">
      <c r="A31" s="27">
        <v>1242</v>
      </c>
      <c r="B31" s="23" t="s">
        <v>158</v>
      </c>
      <c r="C31" s="28">
        <v>23960.959999999999</v>
      </c>
      <c r="D31" s="28">
        <v>90759.91</v>
      </c>
    </row>
    <row r="32" spans="1:4" x14ac:dyDescent="0.2">
      <c r="A32" s="27">
        <v>1243</v>
      </c>
      <c r="B32" s="23" t="s">
        <v>159</v>
      </c>
      <c r="C32" s="28">
        <v>61550</v>
      </c>
      <c r="D32" s="28">
        <v>14600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667392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51892</v>
      </c>
      <c r="D35" s="28">
        <v>175239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2279943.9900000002</v>
      </c>
      <c r="D44" s="83">
        <f>D21+D29+D38</f>
        <v>1778842.82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16921618.68</v>
      </c>
      <c r="D48" s="83">
        <v>4856268.5199999996</v>
      </c>
    </row>
    <row r="49" spans="1:4" x14ac:dyDescent="0.2">
      <c r="A49" s="27"/>
      <c r="B49" s="84" t="s">
        <v>509</v>
      </c>
      <c r="C49" s="83">
        <f>C54+C66+C94+C97+C50</f>
        <v>0</v>
      </c>
      <c r="D49" s="83">
        <f>D54+D66+D94+D97+D50</f>
        <v>1947632.6800000002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0</v>
      </c>
      <c r="D66" s="83">
        <f>D67+D76+D79+D85</f>
        <v>816513.66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816513.66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802793.18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13720.48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521</v>
      </c>
      <c r="C97" s="83">
        <f>SUM(C98:C102)</f>
        <v>0</v>
      </c>
      <c r="D97" s="83">
        <f>SUM(D98:D102)</f>
        <v>1131119.02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930320.98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198798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2000.04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541</v>
      </c>
      <c r="C105" s="100">
        <v>0</v>
      </c>
      <c r="D105" s="100">
        <v>0</v>
      </c>
    </row>
    <row r="106" spans="1:4" x14ac:dyDescent="0.2">
      <c r="A106" s="94"/>
      <c r="B106" s="99" t="s">
        <v>542</v>
      </c>
      <c r="C106" s="100">
        <v>0</v>
      </c>
      <c r="D106" s="100">
        <v>0</v>
      </c>
    </row>
    <row r="107" spans="1:4" x14ac:dyDescent="0.2">
      <c r="A107" s="94"/>
      <c r="B107" s="99" t="s">
        <v>543</v>
      </c>
      <c r="C107" s="100">
        <v>0</v>
      </c>
      <c r="D107" s="100">
        <v>0</v>
      </c>
    </row>
    <row r="108" spans="1:4" x14ac:dyDescent="0.2">
      <c r="A108" s="94"/>
      <c r="B108" s="99" t="s">
        <v>544</v>
      </c>
      <c r="C108" s="100">
        <v>0</v>
      </c>
      <c r="D108" s="100">
        <v>0</v>
      </c>
    </row>
    <row r="109" spans="1:4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4" x14ac:dyDescent="0.2">
      <c r="A112" s="94"/>
      <c r="B112" s="101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16921618.68</v>
      </c>
      <c r="D145" s="83">
        <f>D48+D49+D103-D109-D112</f>
        <v>6803901.1999999993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F7" sqref="F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3" t="s">
        <v>600</v>
      </c>
      <c r="B1" s="164"/>
      <c r="C1" s="165"/>
    </row>
    <row r="2" spans="1:3" s="30" customFormat="1" ht="18" customHeight="1" x14ac:dyDescent="0.25">
      <c r="A2" s="166" t="s">
        <v>505</v>
      </c>
      <c r="B2" s="167"/>
      <c r="C2" s="168"/>
    </row>
    <row r="3" spans="1:3" s="30" customFormat="1" ht="18" customHeight="1" x14ac:dyDescent="0.25">
      <c r="A3" s="166" t="s">
        <v>601</v>
      </c>
      <c r="B3" s="167"/>
      <c r="C3" s="168"/>
    </row>
    <row r="4" spans="1:3" s="32" customFormat="1" ht="18" customHeight="1" x14ac:dyDescent="0.2">
      <c r="A4" s="169" t="s">
        <v>506</v>
      </c>
      <c r="B4" s="170"/>
      <c r="C4" s="171"/>
    </row>
    <row r="5" spans="1:3" s="32" customFormat="1" ht="18" customHeight="1" x14ac:dyDescent="0.2">
      <c r="A5" s="172" t="s">
        <v>405</v>
      </c>
      <c r="B5" s="173"/>
      <c r="C5" s="138">
        <v>2024</v>
      </c>
    </row>
    <row r="6" spans="1:3" x14ac:dyDescent="0.2">
      <c r="A6" s="47" t="s">
        <v>434</v>
      </c>
      <c r="B6" s="47"/>
      <c r="C6" s="191">
        <v>58856640.880000003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192">
        <f>SUM(C9:C14)</f>
        <v>0</v>
      </c>
    </row>
    <row r="9" spans="1:3" x14ac:dyDescent="0.2">
      <c r="A9" s="64" t="s">
        <v>436</v>
      </c>
      <c r="B9" s="63" t="s">
        <v>260</v>
      </c>
      <c r="C9" s="104">
        <v>0</v>
      </c>
    </row>
    <row r="10" spans="1:3" x14ac:dyDescent="0.2">
      <c r="A10" s="51" t="s">
        <v>437</v>
      </c>
      <c r="B10" s="52" t="s">
        <v>446</v>
      </c>
      <c r="C10" s="104">
        <v>0</v>
      </c>
    </row>
    <row r="11" spans="1:3" x14ac:dyDescent="0.2">
      <c r="A11" s="51" t="s">
        <v>438</v>
      </c>
      <c r="B11" s="52" t="s">
        <v>268</v>
      </c>
      <c r="C11" s="104">
        <v>0</v>
      </c>
    </row>
    <row r="12" spans="1:3" x14ac:dyDescent="0.2">
      <c r="A12" s="51" t="s">
        <v>439</v>
      </c>
      <c r="B12" s="52" t="s">
        <v>269</v>
      </c>
      <c r="C12" s="104">
        <v>0</v>
      </c>
    </row>
    <row r="13" spans="1:3" x14ac:dyDescent="0.2">
      <c r="A13" s="51" t="s">
        <v>440</v>
      </c>
      <c r="B13" s="52" t="s">
        <v>270</v>
      </c>
      <c r="C13" s="104">
        <v>0</v>
      </c>
    </row>
    <row r="14" spans="1:3" x14ac:dyDescent="0.2">
      <c r="A14" s="53" t="s">
        <v>441</v>
      </c>
      <c r="B14" s="54" t="s">
        <v>442</v>
      </c>
      <c r="C14" s="10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192">
        <f>SUM(C17:C19)</f>
        <v>0</v>
      </c>
    </row>
    <row r="17" spans="1:3" x14ac:dyDescent="0.2">
      <c r="A17" s="58">
        <v>3.1</v>
      </c>
      <c r="B17" s="52" t="s">
        <v>445</v>
      </c>
      <c r="C17" s="104">
        <v>0</v>
      </c>
    </row>
    <row r="18" spans="1:3" x14ac:dyDescent="0.2">
      <c r="A18" s="59">
        <v>3.2</v>
      </c>
      <c r="B18" s="52" t="s">
        <v>443</v>
      </c>
      <c r="C18" s="104">
        <v>0</v>
      </c>
    </row>
    <row r="19" spans="1:3" x14ac:dyDescent="0.2">
      <c r="A19" s="59">
        <v>3.3</v>
      </c>
      <c r="B19" s="54" t="s">
        <v>444</v>
      </c>
      <c r="C19" s="193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191">
        <f>C6+C8-C16</f>
        <v>58856640.880000003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showGridLines="0" topLeftCell="A16" workbookViewId="0">
      <selection activeCell="C40" sqref="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4" t="s">
        <v>600</v>
      </c>
      <c r="B1" s="175"/>
      <c r="C1" s="176"/>
    </row>
    <row r="2" spans="1:3" s="33" customFormat="1" ht="18.95" customHeight="1" x14ac:dyDescent="0.25">
      <c r="A2" s="177" t="s">
        <v>507</v>
      </c>
      <c r="B2" s="178"/>
      <c r="C2" s="179"/>
    </row>
    <row r="3" spans="1:3" s="33" customFormat="1" ht="18.95" customHeight="1" x14ac:dyDescent="0.25">
      <c r="A3" s="177" t="s">
        <v>601</v>
      </c>
      <c r="B3" s="178"/>
      <c r="C3" s="179"/>
    </row>
    <row r="4" spans="1:3" x14ac:dyDescent="0.2">
      <c r="A4" s="169" t="s">
        <v>506</v>
      </c>
      <c r="B4" s="170"/>
      <c r="C4" s="171"/>
    </row>
    <row r="5" spans="1:3" ht="22.15" customHeight="1" x14ac:dyDescent="0.2">
      <c r="A5" s="180" t="s">
        <v>405</v>
      </c>
      <c r="B5" s="181"/>
      <c r="C5" s="138">
        <v>2024</v>
      </c>
    </row>
    <row r="6" spans="1:3" x14ac:dyDescent="0.2">
      <c r="A6" s="72" t="s">
        <v>447</v>
      </c>
      <c r="B6" s="47"/>
      <c r="C6" s="194">
        <v>44196826.189999998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192">
        <f>SUM(C9:C29)</f>
        <v>2279943.9900000002</v>
      </c>
    </row>
    <row r="9" spans="1:3" x14ac:dyDescent="0.2">
      <c r="A9" s="81">
        <v>2.1</v>
      </c>
      <c r="B9" s="73" t="s">
        <v>288</v>
      </c>
      <c r="C9" s="195">
        <v>0</v>
      </c>
    </row>
    <row r="10" spans="1:3" x14ac:dyDescent="0.2">
      <c r="A10" s="81">
        <v>2.2000000000000002</v>
      </c>
      <c r="B10" s="73" t="s">
        <v>285</v>
      </c>
      <c r="C10" s="195">
        <v>0</v>
      </c>
    </row>
    <row r="11" spans="1:3" x14ac:dyDescent="0.2">
      <c r="A11" s="78">
        <v>2.2999999999999998</v>
      </c>
      <c r="B11" s="65" t="s">
        <v>157</v>
      </c>
      <c r="C11" s="195">
        <v>143277.81</v>
      </c>
    </row>
    <row r="12" spans="1:3" x14ac:dyDescent="0.2">
      <c r="A12" s="78">
        <v>2.4</v>
      </c>
      <c r="B12" s="65" t="s">
        <v>158</v>
      </c>
      <c r="C12" s="195">
        <v>23960.959999999999</v>
      </c>
    </row>
    <row r="13" spans="1:3" x14ac:dyDescent="0.2">
      <c r="A13" s="78">
        <v>2.5</v>
      </c>
      <c r="B13" s="65" t="s">
        <v>159</v>
      </c>
      <c r="C13" s="195">
        <v>61550</v>
      </c>
    </row>
    <row r="14" spans="1:3" x14ac:dyDescent="0.2">
      <c r="A14" s="78">
        <v>2.6</v>
      </c>
      <c r="B14" s="65" t="s">
        <v>160</v>
      </c>
      <c r="C14" s="195">
        <v>0</v>
      </c>
    </row>
    <row r="15" spans="1:3" x14ac:dyDescent="0.2">
      <c r="A15" s="78">
        <v>2.7</v>
      </c>
      <c r="B15" s="65" t="s">
        <v>161</v>
      </c>
      <c r="C15" s="195">
        <v>0</v>
      </c>
    </row>
    <row r="16" spans="1:3" x14ac:dyDescent="0.2">
      <c r="A16" s="78">
        <v>2.8</v>
      </c>
      <c r="B16" s="65" t="s">
        <v>162</v>
      </c>
      <c r="C16" s="195">
        <v>51892</v>
      </c>
    </row>
    <row r="17" spans="1:3" x14ac:dyDescent="0.2">
      <c r="A17" s="78">
        <v>2.9</v>
      </c>
      <c r="B17" s="65" t="s">
        <v>164</v>
      </c>
      <c r="C17" s="195">
        <v>0</v>
      </c>
    </row>
    <row r="18" spans="1:3" x14ac:dyDescent="0.2">
      <c r="A18" s="78" t="s">
        <v>449</v>
      </c>
      <c r="B18" s="65" t="s">
        <v>450</v>
      </c>
      <c r="C18" s="195">
        <v>0</v>
      </c>
    </row>
    <row r="19" spans="1:3" x14ac:dyDescent="0.2">
      <c r="A19" s="78" t="s">
        <v>475</v>
      </c>
      <c r="B19" s="65" t="s">
        <v>166</v>
      </c>
      <c r="C19" s="195">
        <v>0</v>
      </c>
    </row>
    <row r="20" spans="1:3" x14ac:dyDescent="0.2">
      <c r="A20" s="78" t="s">
        <v>476</v>
      </c>
      <c r="B20" s="65" t="s">
        <v>451</v>
      </c>
      <c r="C20" s="195">
        <v>0</v>
      </c>
    </row>
    <row r="21" spans="1:3" x14ac:dyDescent="0.2">
      <c r="A21" s="78" t="s">
        <v>477</v>
      </c>
      <c r="B21" s="65" t="s">
        <v>452</v>
      </c>
      <c r="C21" s="195">
        <v>1999263.22</v>
      </c>
    </row>
    <row r="22" spans="1:3" x14ac:dyDescent="0.2">
      <c r="A22" s="78" t="s">
        <v>478</v>
      </c>
      <c r="B22" s="65" t="s">
        <v>453</v>
      </c>
      <c r="C22" s="195">
        <v>0</v>
      </c>
    </row>
    <row r="23" spans="1:3" x14ac:dyDescent="0.2">
      <c r="A23" s="78" t="s">
        <v>454</v>
      </c>
      <c r="B23" s="65" t="s">
        <v>455</v>
      </c>
      <c r="C23" s="195">
        <v>0</v>
      </c>
    </row>
    <row r="24" spans="1:3" x14ac:dyDescent="0.2">
      <c r="A24" s="78" t="s">
        <v>456</v>
      </c>
      <c r="B24" s="65" t="s">
        <v>457</v>
      </c>
      <c r="C24" s="195">
        <v>0</v>
      </c>
    </row>
    <row r="25" spans="1:3" x14ac:dyDescent="0.2">
      <c r="A25" s="78" t="s">
        <v>458</v>
      </c>
      <c r="B25" s="65" t="s">
        <v>459</v>
      </c>
      <c r="C25" s="195">
        <v>0</v>
      </c>
    </row>
    <row r="26" spans="1:3" x14ac:dyDescent="0.2">
      <c r="A26" s="78" t="s">
        <v>460</v>
      </c>
      <c r="B26" s="65" t="s">
        <v>461</v>
      </c>
      <c r="C26" s="195">
        <v>0</v>
      </c>
    </row>
    <row r="27" spans="1:3" x14ac:dyDescent="0.2">
      <c r="A27" s="78" t="s">
        <v>462</v>
      </c>
      <c r="B27" s="65" t="s">
        <v>463</v>
      </c>
      <c r="C27" s="195">
        <v>0</v>
      </c>
    </row>
    <row r="28" spans="1:3" x14ac:dyDescent="0.2">
      <c r="A28" s="78" t="s">
        <v>464</v>
      </c>
      <c r="B28" s="65" t="s">
        <v>465</v>
      </c>
      <c r="C28" s="195">
        <v>0</v>
      </c>
    </row>
    <row r="29" spans="1:3" x14ac:dyDescent="0.2">
      <c r="A29" s="78" t="s">
        <v>466</v>
      </c>
      <c r="B29" s="73" t="s">
        <v>467</v>
      </c>
      <c r="C29" s="195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196">
        <f>SUM(C32:C38)</f>
        <v>0</v>
      </c>
    </row>
    <row r="32" spans="1:3" x14ac:dyDescent="0.2">
      <c r="A32" s="78" t="s">
        <v>469</v>
      </c>
      <c r="B32" s="65" t="s">
        <v>357</v>
      </c>
      <c r="C32" s="195">
        <v>0</v>
      </c>
    </row>
    <row r="33" spans="1:5" x14ac:dyDescent="0.2">
      <c r="A33" s="78" t="s">
        <v>470</v>
      </c>
      <c r="B33" s="65" t="s">
        <v>40</v>
      </c>
      <c r="C33" s="195">
        <v>0</v>
      </c>
    </row>
    <row r="34" spans="1:5" x14ac:dyDescent="0.2">
      <c r="A34" s="78" t="s">
        <v>471</v>
      </c>
      <c r="B34" s="65" t="s">
        <v>367</v>
      </c>
      <c r="C34" s="195">
        <v>0</v>
      </c>
    </row>
    <row r="35" spans="1:5" x14ac:dyDescent="0.2">
      <c r="A35" s="78" t="s">
        <v>472</v>
      </c>
      <c r="B35" s="65" t="s">
        <v>373</v>
      </c>
      <c r="C35" s="195">
        <v>0</v>
      </c>
    </row>
    <row r="36" spans="1:5" x14ac:dyDescent="0.2">
      <c r="A36" s="78" t="s">
        <v>473</v>
      </c>
      <c r="B36" s="65" t="s">
        <v>381</v>
      </c>
      <c r="C36" s="195">
        <v>0</v>
      </c>
    </row>
    <row r="37" spans="1:5" x14ac:dyDescent="0.2">
      <c r="A37" s="78" t="s">
        <v>550</v>
      </c>
      <c r="B37" s="65" t="s">
        <v>598</v>
      </c>
      <c r="C37" s="195">
        <v>0</v>
      </c>
    </row>
    <row r="38" spans="1:5" x14ac:dyDescent="0.2">
      <c r="A38" s="78" t="s">
        <v>551</v>
      </c>
      <c r="B38" s="73" t="s">
        <v>474</v>
      </c>
      <c r="C38" s="197">
        <v>0</v>
      </c>
    </row>
    <row r="39" spans="1:5" x14ac:dyDescent="0.2">
      <c r="A39" s="66"/>
      <c r="B39" s="69"/>
      <c r="C39" s="70"/>
    </row>
    <row r="40" spans="1:5" x14ac:dyDescent="0.2">
      <c r="A40" s="71" t="s">
        <v>549</v>
      </c>
      <c r="B40" s="47"/>
      <c r="C40" s="191">
        <f>C6-C8+C31</f>
        <v>41916882.199999996</v>
      </c>
    </row>
    <row r="41" spans="1:5" x14ac:dyDescent="0.2">
      <c r="E41" s="198"/>
    </row>
    <row r="42" spans="1:5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37" workbookViewId="0">
      <selection activeCell="D64" sqref="D64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2" t="s">
        <v>600</v>
      </c>
      <c r="B1" s="183"/>
      <c r="C1" s="183"/>
      <c r="D1" s="183"/>
      <c r="E1" s="183"/>
      <c r="F1" s="183"/>
      <c r="G1" s="21" t="s">
        <v>497</v>
      </c>
      <c r="H1" s="22">
        <v>2024</v>
      </c>
    </row>
    <row r="2" spans="1:10" ht="18.95" customHeight="1" x14ac:dyDescent="0.2">
      <c r="A2" s="162" t="s">
        <v>508</v>
      </c>
      <c r="B2" s="183"/>
      <c r="C2" s="183"/>
      <c r="D2" s="183"/>
      <c r="E2" s="183"/>
      <c r="F2" s="183"/>
      <c r="G2" s="21" t="s">
        <v>498</v>
      </c>
      <c r="H2" s="22" t="s">
        <v>500</v>
      </c>
    </row>
    <row r="3" spans="1:10" ht="18.95" customHeight="1" x14ac:dyDescent="0.2">
      <c r="A3" s="184" t="s">
        <v>601</v>
      </c>
      <c r="B3" s="185"/>
      <c r="C3" s="185"/>
      <c r="D3" s="185"/>
      <c r="E3" s="185"/>
      <c r="F3" s="185"/>
      <c r="G3" s="21" t="s">
        <v>499</v>
      </c>
      <c r="H3" s="22">
        <v>3</v>
      </c>
    </row>
    <row r="4" spans="1:10" x14ac:dyDescent="0.2">
      <c r="A4" s="184" t="str">
        <f>'Notas a los Edos Financieros'!A4</f>
        <v>(Cifras en Pesos)</v>
      </c>
      <c r="B4" s="185"/>
      <c r="C4" s="185"/>
      <c r="D4" s="185"/>
      <c r="E4" s="185"/>
      <c r="F4" s="185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122">
        <v>8000</v>
      </c>
      <c r="B37" s="186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82" t="s">
        <v>552</v>
      </c>
      <c r="C39" s="182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69058306.230000004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-16168465.35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5966800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-58856640.880000003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82" t="s">
        <v>553</v>
      </c>
      <c r="C48" s="182"/>
    </row>
    <row r="49" spans="1:5" x14ac:dyDescent="0.2">
      <c r="B49" s="140" t="s">
        <v>405</v>
      </c>
      <c r="C49" s="139">
        <f>H1</f>
        <v>2024</v>
      </c>
    </row>
    <row r="50" spans="1:5" x14ac:dyDescent="0.2">
      <c r="A50" s="23">
        <v>8210</v>
      </c>
      <c r="B50" s="103" t="s">
        <v>47</v>
      </c>
      <c r="C50" s="105">
        <v>-69058306.230000004</v>
      </c>
    </row>
    <row r="51" spans="1:5" x14ac:dyDescent="0.2">
      <c r="A51" s="23">
        <v>8220</v>
      </c>
      <c r="B51" s="103" t="s">
        <v>46</v>
      </c>
      <c r="C51" s="105">
        <v>15167262.66</v>
      </c>
    </row>
    <row r="52" spans="1:5" x14ac:dyDescent="0.2">
      <c r="A52" s="23">
        <v>8230</v>
      </c>
      <c r="B52" s="103" t="s">
        <v>599</v>
      </c>
      <c r="C52" s="105">
        <v>-9685269.2899999991</v>
      </c>
    </row>
    <row r="53" spans="1:5" x14ac:dyDescent="0.2">
      <c r="A53" s="23">
        <v>8240</v>
      </c>
      <c r="B53" s="103" t="s">
        <v>45</v>
      </c>
      <c r="C53" s="105">
        <v>19379486.670000002</v>
      </c>
    </row>
    <row r="54" spans="1:5" x14ac:dyDescent="0.2">
      <c r="A54" s="23">
        <v>8250</v>
      </c>
      <c r="B54" s="103" t="s">
        <v>44</v>
      </c>
      <c r="C54" s="105">
        <v>0</v>
      </c>
    </row>
    <row r="55" spans="1:5" x14ac:dyDescent="0.2">
      <c r="A55" s="23">
        <v>8260</v>
      </c>
      <c r="B55" s="103" t="s">
        <v>43</v>
      </c>
      <c r="C55" s="105">
        <v>0</v>
      </c>
    </row>
    <row r="56" spans="1:5" x14ac:dyDescent="0.2">
      <c r="A56" s="23">
        <v>8270</v>
      </c>
      <c r="B56" s="103" t="s">
        <v>42</v>
      </c>
      <c r="C56" s="105">
        <v>44196826.189999998</v>
      </c>
      <c r="E56" s="28"/>
    </row>
    <row r="58" spans="1:5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2024-10-23T04:32:59Z</cp:lastPrinted>
  <dcterms:created xsi:type="dcterms:W3CDTF">2012-12-11T20:36:24Z</dcterms:created>
  <dcterms:modified xsi:type="dcterms:W3CDTF">2024-10-24T22:04:47Z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